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考勤" sheetId="4" r:id="rId1"/>
  </sheets>
  <calcPr calcId="144525" concurrentCalc="0"/>
</workbook>
</file>

<file path=xl/sharedStrings.xml><?xml version="1.0" encoding="utf-8"?>
<sst xmlns="http://schemas.openxmlformats.org/spreadsheetml/2006/main" count="16">
  <si>
    <r>
      <t>QIYI Boutique</t>
    </r>
    <r>
      <rPr>
        <sz val="14"/>
        <color theme="1"/>
        <rFont val="微软雅黑"/>
        <charset val="134"/>
      </rPr>
      <t xml:space="preserve">
Monthly Attendance</t>
    </r>
  </si>
  <si>
    <t>可复用任意月度  考勤记录表</t>
  </si>
  <si>
    <t>一</t>
  </si>
  <si>
    <t>二</t>
  </si>
  <si>
    <t>三</t>
  </si>
  <si>
    <t>四</t>
  </si>
  <si>
    <t>五</t>
  </si>
  <si>
    <t>六</t>
  </si>
  <si>
    <t>日</t>
  </si>
  <si>
    <t>记  事  本</t>
  </si>
  <si>
    <t xml:space="preserve">
      在此处输入记事内容……
本考勤表功能：
1、万年历功能，选择输入“月份”“年”，右侧自动匹配生成日历。
2、在每日下面点击选择考勤类型，本月考勤自动统计在左侧。
3、可选任意月份，可永久重复使用。</t>
  </si>
  <si>
    <t>上班：</t>
  </si>
  <si>
    <t>加班：</t>
  </si>
  <si>
    <t>出差：</t>
  </si>
  <si>
    <t>路途：</t>
  </si>
  <si>
    <t>休息：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</si>
</sst>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#&quot;周&quot;"/>
    <numFmt numFmtId="178" formatCode="&quot;第&quot;#&quot;周&quot;"/>
  </numFmts>
  <fonts count="4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color theme="1"/>
      <name val="微软雅黑"/>
      <charset val="134"/>
    </font>
    <font>
      <sz val="36"/>
      <color theme="0"/>
      <name val="微软雅黑"/>
      <charset val="134"/>
    </font>
    <font>
      <sz val="12"/>
      <color theme="0" tint="-0.05"/>
      <name val="微软雅黑"/>
      <charset val="134"/>
    </font>
    <font>
      <sz val="11"/>
      <color theme="0" tint="-0.05"/>
      <name val="微软雅黑"/>
      <charset val="134"/>
    </font>
    <font>
      <sz val="12"/>
      <color theme="0"/>
      <name val="微软雅黑"/>
      <charset val="134"/>
    </font>
    <font>
      <sz val="22"/>
      <color theme="1" tint="0.15"/>
      <name val="微软雅黑"/>
      <charset val="134"/>
    </font>
    <font>
      <sz val="10"/>
      <color theme="0"/>
      <name val="微软雅黑"/>
      <charset val="134"/>
    </font>
    <font>
      <sz val="16"/>
      <color theme="0" tint="-0.05"/>
      <name val="微软雅黑"/>
      <charset val="134"/>
    </font>
    <font>
      <b/>
      <sz val="12"/>
      <color theme="1" tint="0.15"/>
      <name val="微软雅黑"/>
      <charset val="134"/>
    </font>
    <font>
      <b/>
      <sz val="12"/>
      <color rgb="FFC00000"/>
      <name val="微软雅黑"/>
      <charset val="134"/>
    </font>
    <font>
      <sz val="12"/>
      <color rgb="FF0092B6"/>
      <name val="微软雅黑"/>
      <charset val="134"/>
    </font>
    <font>
      <sz val="12"/>
      <color rgb="FFC00000"/>
      <name val="微软雅黑"/>
      <charset val="134"/>
    </font>
    <font>
      <b/>
      <sz val="14"/>
      <color theme="1" tint="0.15"/>
      <name val="微软雅黑"/>
      <charset val="134"/>
    </font>
    <font>
      <sz val="12"/>
      <color theme="1" tint="0.15"/>
      <name val="微软雅黑"/>
      <charset val="134"/>
    </font>
    <font>
      <sz val="16"/>
      <color theme="0"/>
      <name val="微软雅黑"/>
      <charset val="134"/>
    </font>
    <font>
      <sz val="12"/>
      <color theme="0" tint="-0.25"/>
      <name val="微软雅黑"/>
      <charset val="134"/>
    </font>
    <font>
      <sz val="14"/>
      <color rgb="FF0092B6"/>
      <name val="微软雅黑"/>
      <charset val="134"/>
    </font>
    <font>
      <sz val="10"/>
      <name val="微软雅黑"/>
      <charset val="134"/>
    </font>
    <font>
      <sz val="10"/>
      <color theme="0" tint="-0.15"/>
      <name val="微软雅黑"/>
      <charset val="134"/>
    </font>
    <font>
      <sz val="11"/>
      <color theme="0" tint="-0.25"/>
      <name val="微软雅黑"/>
      <charset val="134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00A8D2"/>
        <bgColor indexed="64"/>
      </patternFill>
    </fill>
    <fill>
      <gradientFill degree="180">
        <stop position="0">
          <color theme="0" tint="-0.15"/>
        </stop>
        <stop position="1">
          <color rgb="FF004354"/>
        </stop>
      </gradientFill>
    </fill>
    <fill>
      <patternFill patternType="solid">
        <fgColor theme="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ck">
        <color rgb="FF00A8D2"/>
      </left>
      <right/>
      <top style="thick">
        <color rgb="FF00A8D2"/>
      </top>
      <bottom style="thick">
        <color rgb="FF00A8D2"/>
      </bottom>
      <diagonal/>
    </border>
    <border>
      <left/>
      <right/>
      <top style="thick">
        <color rgb="FF00A8D2"/>
      </top>
      <bottom style="thick">
        <color rgb="FF00A8D2"/>
      </bottom>
      <diagonal/>
    </border>
    <border>
      <left/>
      <right style="thin">
        <color rgb="FF0092B6"/>
      </right>
      <top/>
      <bottom/>
      <diagonal/>
    </border>
    <border>
      <left/>
      <right/>
      <top/>
      <bottom style="hair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A8D2"/>
      </right>
      <top style="thick">
        <color rgb="FF00A8D2"/>
      </top>
      <bottom style="thick">
        <color rgb="FF00A8D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9" borderId="1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7" borderId="18" applyNumberFormat="0" applyFont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16" borderId="16" applyNumberFormat="0" applyAlignment="0" applyProtection="0">
      <alignment vertical="center"/>
    </xf>
    <xf numFmtId="0" fontId="39" fillId="16" borderId="12" applyNumberFormat="0" applyAlignment="0" applyProtection="0">
      <alignment vertical="center"/>
    </xf>
    <xf numFmtId="0" fontId="41" fillId="18" borderId="19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176" fontId="7" fillId="4" borderId="0" xfId="0" applyNumberFormat="1" applyFont="1" applyFill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 vertical="center"/>
    </xf>
    <xf numFmtId="176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distributed" vertical="center"/>
      <protection locked="0"/>
    </xf>
    <xf numFmtId="0" fontId="9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Alignment="1" applyProtection="1">
      <alignment horizontal="right" vertical="top" indent="1"/>
    </xf>
    <xf numFmtId="0" fontId="10" fillId="4" borderId="3" xfId="0" applyFont="1" applyFill="1" applyBorder="1" applyAlignment="1" applyProtection="1">
      <alignment horizontal="right" vertical="top" indent="1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top"/>
    </xf>
    <xf numFmtId="0" fontId="15" fillId="6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7" fillId="7" borderId="5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6" fillId="7" borderId="6" xfId="0" applyFont="1" applyFill="1" applyBorder="1" applyAlignment="1" applyProtection="1">
      <alignment horizontal="center" vertical="center"/>
    </xf>
    <xf numFmtId="0" fontId="19" fillId="8" borderId="7" xfId="0" applyFont="1" applyFill="1" applyBorder="1" applyAlignment="1" applyProtection="1">
      <alignment horizontal="center" vertical="center"/>
    </xf>
    <xf numFmtId="0" fontId="19" fillId="8" borderId="8" xfId="0" applyFont="1" applyFill="1" applyBorder="1" applyAlignment="1" applyProtection="1">
      <alignment horizontal="center" vertical="center"/>
    </xf>
    <xf numFmtId="0" fontId="19" fillId="6" borderId="9" xfId="0" applyFont="1" applyFill="1" applyBorder="1" applyAlignment="1" applyProtection="1">
      <alignment horizontal="center" vertical="center"/>
    </xf>
    <xf numFmtId="0" fontId="19" fillId="6" borderId="1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top"/>
    </xf>
    <xf numFmtId="0" fontId="21" fillId="3" borderId="0" xfId="0" applyFont="1" applyFill="1" applyBorder="1" applyAlignment="1" applyProtection="1">
      <alignment horizontal="center" vertical="top"/>
    </xf>
    <xf numFmtId="0" fontId="22" fillId="3" borderId="0" xfId="0" applyFont="1" applyFill="1" applyBorder="1" applyAlignment="1" applyProtection="1">
      <alignment vertical="top" wrapText="1"/>
    </xf>
    <xf numFmtId="0" fontId="22" fillId="3" borderId="0" xfId="0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left" vertical="top" wrapText="1"/>
      <protection locked="0"/>
    </xf>
    <xf numFmtId="178" fontId="23" fillId="6" borderId="0" xfId="0" applyNumberFormat="1" applyFont="1" applyFill="1" applyBorder="1" applyAlignment="1" applyProtection="1">
      <alignment horizontal="center" vertical="center"/>
    </xf>
    <xf numFmtId="178" fontId="24" fillId="3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177" fontId="23" fillId="6" borderId="0" xfId="0" applyNumberFormat="1" applyFont="1" applyFill="1" applyBorder="1" applyAlignment="1" applyProtection="1">
      <alignment horizontal="center" vertical="center"/>
    </xf>
    <xf numFmtId="177" fontId="24" fillId="3" borderId="0" xfId="0" applyNumberFormat="1" applyFont="1" applyFill="1" applyBorder="1" applyAlignment="1" applyProtection="1">
      <alignment horizontal="center" vertical="center"/>
    </xf>
    <xf numFmtId="177" fontId="24" fillId="6" borderId="0" xfId="0" applyNumberFormat="1" applyFont="1" applyFill="1" applyBorder="1" applyAlignment="1" applyProtection="1">
      <alignment horizontal="center" vertical="center"/>
    </xf>
    <xf numFmtId="178" fontId="24" fillId="6" borderId="0" xfId="0" applyNumberFormat="1" applyFont="1" applyFill="1" applyBorder="1" applyAlignment="1" applyProtection="1">
      <alignment horizontal="center" vertical="center"/>
    </xf>
    <xf numFmtId="177" fontId="25" fillId="6" borderId="0" xfId="0" applyNumberFormat="1" applyFont="1" applyFill="1" applyBorder="1" applyAlignment="1" applyProtection="1">
      <alignment horizontal="center" vertical="center"/>
    </xf>
    <xf numFmtId="177" fontId="25" fillId="3" borderId="0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left" vertical="top" wrapText="1"/>
    </xf>
    <xf numFmtId="0" fontId="0" fillId="6" borderId="0" xfId="0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0"/>
        </patternFill>
      </fill>
      <border>
        <left/>
        <right/>
        <top/>
        <bottom/>
      </border>
    </dxf>
  </dxfs>
  <tableStyles count="0" defaultTableStyle="TableStyleMedium2"/>
  <colors>
    <mruColors>
      <color rgb="00BDAA2A"/>
      <color rgb="00004354"/>
      <color rgb="00E0F5F0"/>
      <color rgb="00E3F8F1"/>
      <color rgb="00EFFCF7"/>
      <color rgb="0065E1FF"/>
      <color rgb="0001CCFF"/>
      <color rgb="000092B6"/>
      <color rgb="0000A8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418465</xdr:colOff>
      <xdr:row>3</xdr:row>
      <xdr:rowOff>357505</xdr:rowOff>
    </xdr:from>
    <xdr:to>
      <xdr:col>6</xdr:col>
      <xdr:colOff>306070</xdr:colOff>
      <xdr:row>4</xdr:row>
      <xdr:rowOff>233680</xdr:rowOff>
    </xdr:to>
    <xdr:sp>
      <xdr:nvSpPr>
        <xdr:cNvPr id="2" name=" 2"/>
        <xdr:cNvSpPr/>
      </xdr:nvSpPr>
      <xdr:spPr>
        <a:xfrm>
          <a:off x="828040" y="1640205"/>
          <a:ext cx="1789430" cy="307975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A8D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/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r>
            <a:rPr lang="en-US" altLang="zh-CN" sz="900" b="1">
              <a:solidFill>
                <a:srgbClr val="00A8D2"/>
              </a:solidFill>
              <a:latin typeface="微软雅黑" panose="020B0503020204020204" charset="-122"/>
              <a:ea typeface="微软雅黑" panose="020B0503020204020204" charset="-122"/>
            </a:rPr>
            <a:t>Monthly Attendance</a:t>
          </a:r>
          <a:endParaRPr lang="en-US" altLang="zh-CN" sz="900" b="1">
            <a:solidFill>
              <a:srgbClr val="00A8D2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1</xdr:col>
      <xdr:colOff>405765</xdr:colOff>
      <xdr:row>1</xdr:row>
      <xdr:rowOff>245745</xdr:rowOff>
    </xdr:from>
    <xdr:to>
      <xdr:col>3</xdr:col>
      <xdr:colOff>35560</xdr:colOff>
      <xdr:row>1</xdr:row>
      <xdr:rowOff>636905</xdr:rowOff>
    </xdr:to>
    <xdr:pic>
      <xdr:nvPicPr>
        <xdr:cNvPr id="5" name="图片 4" descr="项目月进度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040" y="525145"/>
          <a:ext cx="390525" cy="39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2"/>
  <sheetViews>
    <sheetView tabSelected="1" zoomScale="85" zoomScaleNormal="85" topLeftCell="A19" workbookViewId="0">
      <selection activeCell="B2" sqref="B2:T31"/>
    </sheetView>
  </sheetViews>
  <sheetFormatPr defaultColWidth="9" defaultRowHeight="13.5"/>
  <cols>
    <col min="1" max="1" width="5.875" style="3" customWidth="1"/>
    <col min="2" max="7" width="4.99166666666667" style="3" customWidth="1"/>
    <col min="8" max="8" width="0.858333333333333" style="3" customWidth="1"/>
    <col min="9" max="9" width="2.11666666666667" style="3" customWidth="1"/>
    <col min="10" max="10" width="4.625" style="3" customWidth="1"/>
    <col min="11" max="17" width="5.88333333333333" style="3" customWidth="1"/>
    <col min="18" max="18" width="9.625" style="3" customWidth="1"/>
    <col min="19" max="19" width="1.60833333333333" style="3" customWidth="1"/>
    <col min="20" max="20" width="33.8166666666667" style="3" customWidth="1"/>
    <col min="21" max="21" width="1.60833333333333" style="3" customWidth="1"/>
    <col min="22" max="22" width="1.46666666666667" style="3" customWidth="1"/>
    <col min="23" max="16380" width="9" style="3" customWidth="1"/>
    <col min="16381" max="16384" width="9" style="4"/>
  </cols>
  <sheetData>
    <row r="1" ht="22" customHeight="1" spans="1: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67" customHeight="1" spans="1:25">
      <c r="A2" s="5"/>
      <c r="B2" s="6"/>
      <c r="C2" s="7"/>
      <c r="D2" s="8" t="s">
        <v>0</v>
      </c>
      <c r="E2" s="9"/>
      <c r="F2" s="9"/>
      <c r="G2" s="9"/>
      <c r="H2" s="10"/>
      <c r="I2" s="10"/>
      <c r="J2" s="31" t="s">
        <v>1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52"/>
      <c r="V2" s="53"/>
      <c r="W2" s="5"/>
      <c r="X2" s="5"/>
      <c r="Y2" s="5"/>
    </row>
    <row r="3" ht="12" customHeight="1" spans="1:25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5"/>
      <c r="V3" s="5"/>
      <c r="W3" s="5"/>
      <c r="X3" s="5"/>
      <c r="Y3" s="5"/>
    </row>
    <row r="4" ht="34" customHeight="1" spans="1:25">
      <c r="A4" s="5"/>
      <c r="B4" s="12"/>
      <c r="C4" s="12"/>
      <c r="D4" s="12"/>
      <c r="E4" s="12"/>
      <c r="F4" s="12"/>
      <c r="G4" s="13"/>
      <c r="H4" s="14"/>
      <c r="I4" s="11"/>
      <c r="J4" s="32"/>
      <c r="K4" s="32"/>
      <c r="L4" s="32"/>
      <c r="M4" s="32"/>
      <c r="N4" s="32"/>
      <c r="O4" s="32"/>
      <c r="P4" s="33"/>
      <c r="Q4" s="33"/>
      <c r="R4" s="33"/>
      <c r="S4" s="33"/>
      <c r="T4" s="12"/>
      <c r="U4" s="54"/>
      <c r="V4" s="54"/>
      <c r="W4" s="5"/>
      <c r="X4" s="5"/>
      <c r="Y4" s="5"/>
    </row>
    <row r="5" ht="25" customHeight="1" spans="1:25">
      <c r="A5" s="5"/>
      <c r="B5" s="12"/>
      <c r="C5" s="12"/>
      <c r="D5" s="12"/>
      <c r="E5" s="12"/>
      <c r="F5" s="12"/>
      <c r="G5" s="13"/>
      <c r="H5" s="14"/>
      <c r="I5" s="34"/>
      <c r="J5" s="35"/>
      <c r="K5" s="36" t="s">
        <v>2</v>
      </c>
      <c r="L5" s="36" t="s">
        <v>3</v>
      </c>
      <c r="M5" s="36" t="s">
        <v>4</v>
      </c>
      <c r="N5" s="36" t="s">
        <v>5</v>
      </c>
      <c r="O5" s="36" t="s">
        <v>6</v>
      </c>
      <c r="P5" s="36" t="s">
        <v>7</v>
      </c>
      <c r="Q5" s="36" t="s">
        <v>8</v>
      </c>
      <c r="R5" s="55"/>
      <c r="S5" s="55"/>
      <c r="T5" s="36" t="s">
        <v>9</v>
      </c>
      <c r="U5" s="35"/>
      <c r="V5" s="56"/>
      <c r="W5" s="57"/>
      <c r="X5" s="5"/>
      <c r="Y5" s="5"/>
    </row>
    <row r="6" s="1" customFormat="1" ht="8" customHeight="1" spans="1:25">
      <c r="A6" s="15"/>
      <c r="B6" s="16"/>
      <c r="C6" s="16"/>
      <c r="D6" s="16"/>
      <c r="E6" s="16"/>
      <c r="F6" s="16"/>
      <c r="G6" s="17"/>
      <c r="H6" s="18"/>
      <c r="I6" s="37"/>
      <c r="J6" s="38"/>
      <c r="K6" s="39"/>
      <c r="L6" s="39"/>
      <c r="M6" s="39"/>
      <c r="N6" s="39"/>
      <c r="O6" s="39"/>
      <c r="P6" s="40"/>
      <c r="Q6" s="40"/>
      <c r="R6" s="58"/>
      <c r="S6" s="59"/>
      <c r="T6" s="60"/>
      <c r="U6" s="61"/>
      <c r="V6" s="62"/>
      <c r="W6" s="15"/>
      <c r="X6" s="15"/>
      <c r="Y6" s="15"/>
    </row>
    <row r="7" s="1" customFormat="1" ht="39" customHeight="1" spans="1:25">
      <c r="A7" s="15"/>
      <c r="B7" s="16"/>
      <c r="C7" s="16"/>
      <c r="D7" s="16"/>
      <c r="E7" s="16"/>
      <c r="F7" s="16"/>
      <c r="G7" s="17"/>
      <c r="H7" s="18"/>
      <c r="I7" s="37"/>
      <c r="J7" s="38"/>
      <c r="K7" s="39"/>
      <c r="L7" s="39"/>
      <c r="M7" s="39"/>
      <c r="N7" s="39"/>
      <c r="O7" s="39"/>
      <c r="P7" s="40"/>
      <c r="Q7" s="40"/>
      <c r="R7" s="58"/>
      <c r="S7" s="59"/>
      <c r="T7" s="63" t="s">
        <v>10</v>
      </c>
      <c r="U7" s="61"/>
      <c r="V7" s="62"/>
      <c r="W7" s="15"/>
      <c r="X7" s="15"/>
      <c r="Y7" s="15"/>
    </row>
    <row r="8" s="2" customFormat="1" ht="39" customHeight="1" spans="1:25">
      <c r="A8" s="19"/>
      <c r="B8" s="20"/>
      <c r="C8" s="20"/>
      <c r="D8" s="20"/>
      <c r="E8" s="20"/>
      <c r="F8" s="20"/>
      <c r="G8" s="21"/>
      <c r="H8" s="22"/>
      <c r="I8" s="41"/>
      <c r="J8" s="38"/>
      <c r="K8" s="42">
        <f>IF(OR($D$11="",$D$9=""),"",IF(WEEKDAY(DATE($D$11,$D$9,1),2)=1,1,""))</f>
        <v>1</v>
      </c>
      <c r="L8" s="42">
        <f>IF($K$8&lt;&gt;"",$K$8+1,IF(OR($D$11="",$D$9=""),"",IF(WEEKDAY(DATE($D$11,$D$9,1),2)=2,1,"")))</f>
        <v>2</v>
      </c>
      <c r="M8" s="42">
        <f>IF($L$8&lt;&gt;"",$L$8+1,IF(OR($D$11="",$D$9=""),"",IF(WEEKDAY(DATE($D$11,$D$9,1),2)=3,1,"")))</f>
        <v>3</v>
      </c>
      <c r="N8" s="42">
        <f>IF($M$8&lt;&gt;"",$M$8+1,IF(OR($D$11="",$D$9=""),"",IF(WEEKDAY(DATE($D$11,$D$9,1),2)=4,1,"")))</f>
        <v>4</v>
      </c>
      <c r="O8" s="42">
        <f>IF($N$8&lt;&gt;"",$N$8+1,IF(OR($D$11="",$D$9=""),"",IF(WEEKDAY(DATE($D$11,$D$9,1),2)=5,1,"")))</f>
        <v>5</v>
      </c>
      <c r="P8" s="43">
        <f>IF($O$8&lt;&gt;"",$O$8+1,IF(OR($D$11="",$D$9=""),"",IF(WEEKDAY(DATE($D$11,$D$9,1),2)=6,1,"")))</f>
        <v>6</v>
      </c>
      <c r="Q8" s="43">
        <f>IF($P$8&lt;&gt;"",$P$8+1,IF(OR($D$11="",$D$9=""),"",IF(WEEKDAY(DATE($D$11,$D$9,1),2)=7,1,"")))</f>
        <v>7</v>
      </c>
      <c r="R8" s="64">
        <f t="shared" ref="R8:R12" si="0">IF(OR($D$11="",$D$9="",Q8=""),"",WEEKNUM(DATE($D$11,$D$9,Q8)))</f>
        <v>46</v>
      </c>
      <c r="S8" s="65"/>
      <c r="T8" s="63"/>
      <c r="U8" s="61"/>
      <c r="V8" s="66"/>
      <c r="W8" s="19"/>
      <c r="X8" s="19"/>
      <c r="Y8" s="19"/>
    </row>
    <row r="9" s="2" customFormat="1" ht="39" customHeight="1" spans="1:25">
      <c r="A9" s="19"/>
      <c r="B9" s="20"/>
      <c r="C9" s="20"/>
      <c r="D9" s="23">
        <v>11</v>
      </c>
      <c r="E9" s="23"/>
      <c r="F9" s="20"/>
      <c r="G9" s="21"/>
      <c r="H9" s="22"/>
      <c r="I9" s="41"/>
      <c r="J9" s="38"/>
      <c r="K9" s="44"/>
      <c r="L9" s="44"/>
      <c r="M9" s="44"/>
      <c r="N9" s="44"/>
      <c r="O9" s="44"/>
      <c r="P9" s="44"/>
      <c r="Q9" s="44"/>
      <c r="R9" s="67"/>
      <c r="S9" s="68"/>
      <c r="T9" s="63"/>
      <c r="U9" s="61"/>
      <c r="V9" s="66"/>
      <c r="W9" s="19"/>
      <c r="X9" s="19"/>
      <c r="Y9" s="19"/>
    </row>
    <row r="10" s="2" customFormat="1" ht="39" customHeight="1" spans="1:25">
      <c r="A10" s="19"/>
      <c r="B10" s="20"/>
      <c r="C10" s="24"/>
      <c r="D10" s="25"/>
      <c r="E10" s="25"/>
      <c r="F10" s="24"/>
      <c r="G10" s="21"/>
      <c r="H10" s="22"/>
      <c r="I10" s="41"/>
      <c r="J10" s="38"/>
      <c r="K10" s="42">
        <f t="shared" ref="K10:K14" si="1">IF(OR($D$11="",$D$9=""),"",$Q8+1)</f>
        <v>8</v>
      </c>
      <c r="L10" s="42">
        <f t="shared" ref="L10:L14" si="2">IF(OR($D$11="",$D$9=""),"",K10+1)</f>
        <v>9</v>
      </c>
      <c r="M10" s="42">
        <f>IF(OR($D$11="",$D$9=""),"",L$10+1)</f>
        <v>10</v>
      </c>
      <c r="N10" s="42">
        <f>IF(OR($D$11="",$D$9=""),"",M$10+1)</f>
        <v>11</v>
      </c>
      <c r="O10" s="42">
        <f>IF(OR($D$11="",$D$9=""),"",N$10+1)</f>
        <v>12</v>
      </c>
      <c r="P10" s="43">
        <f>IF(OR($D$11="",$D$9=""),"",O$10+1)</f>
        <v>13</v>
      </c>
      <c r="Q10" s="43">
        <f>IF(OR($D$11="",$D$9=""),"",P$10+1)</f>
        <v>14</v>
      </c>
      <c r="R10" s="64">
        <f t="shared" si="0"/>
        <v>47</v>
      </c>
      <c r="S10" s="65"/>
      <c r="T10" s="63"/>
      <c r="U10" s="61"/>
      <c r="V10" s="66"/>
      <c r="W10" s="19"/>
      <c r="X10" s="19"/>
      <c r="Y10" s="19"/>
    </row>
    <row r="11" s="2" customFormat="1" ht="39" customHeight="1" spans="1:25">
      <c r="A11" s="19"/>
      <c r="B11" s="20"/>
      <c r="C11" s="20"/>
      <c r="D11" s="26">
        <v>2900</v>
      </c>
      <c r="E11" s="26"/>
      <c r="F11" s="20"/>
      <c r="G11" s="21"/>
      <c r="H11" s="22"/>
      <c r="I11" s="41"/>
      <c r="J11" s="38"/>
      <c r="K11" s="44"/>
      <c r="L11" s="44"/>
      <c r="M11" s="44"/>
      <c r="N11" s="44"/>
      <c r="O11" s="44"/>
      <c r="P11" s="44"/>
      <c r="Q11" s="44"/>
      <c r="R11" s="67"/>
      <c r="S11" s="68"/>
      <c r="T11" s="63"/>
      <c r="U11" s="61"/>
      <c r="V11" s="66"/>
      <c r="W11" s="19"/>
      <c r="X11" s="19"/>
      <c r="Y11" s="19"/>
    </row>
    <row r="12" s="2" customFormat="1" ht="39" customHeight="1" spans="1:25">
      <c r="A12" s="19"/>
      <c r="B12" s="20"/>
      <c r="C12" s="20"/>
      <c r="D12" s="20"/>
      <c r="E12" s="20"/>
      <c r="F12" s="20"/>
      <c r="G12" s="21"/>
      <c r="H12" s="22"/>
      <c r="I12" s="41"/>
      <c r="J12" s="38"/>
      <c r="K12" s="42">
        <f t="shared" si="1"/>
        <v>15</v>
      </c>
      <c r="L12" s="42">
        <f t="shared" si="2"/>
        <v>16</v>
      </c>
      <c r="M12" s="42">
        <f>IF(OR($D$11="",$D$9=""),"",L12+1)</f>
        <v>17</v>
      </c>
      <c r="N12" s="42">
        <f>IF(OR($D$11="",$D$9=""),"",M12+1)</f>
        <v>18</v>
      </c>
      <c r="O12" s="42">
        <f>IF(OR($D$11="",$D$9=""),"",N12+1)</f>
        <v>19</v>
      </c>
      <c r="P12" s="43">
        <f>IF(OR($D$11="",$D$9=""),"",O12+1)</f>
        <v>20</v>
      </c>
      <c r="Q12" s="43">
        <f>IF(OR($D$11="",$D$9=""),"",P12+1)</f>
        <v>21</v>
      </c>
      <c r="R12" s="64">
        <f t="shared" si="0"/>
        <v>48</v>
      </c>
      <c r="S12" s="65"/>
      <c r="T12" s="63"/>
      <c r="U12" s="61"/>
      <c r="V12" s="66"/>
      <c r="W12" s="19"/>
      <c r="X12" s="19"/>
      <c r="Y12" s="19"/>
    </row>
    <row r="13" s="2" customFormat="1" ht="39" customHeight="1" spans="1:25">
      <c r="A13" s="19"/>
      <c r="B13" s="20"/>
      <c r="C13" s="20"/>
      <c r="D13" s="20"/>
      <c r="E13" s="20"/>
      <c r="F13" s="20"/>
      <c r="G13" s="21"/>
      <c r="H13" s="22"/>
      <c r="I13" s="41"/>
      <c r="J13" s="38"/>
      <c r="K13" s="44"/>
      <c r="L13" s="44"/>
      <c r="M13" s="44"/>
      <c r="N13" s="44"/>
      <c r="O13" s="44"/>
      <c r="P13" s="44"/>
      <c r="Q13" s="44"/>
      <c r="R13" s="67"/>
      <c r="S13" s="68"/>
      <c r="T13" s="63"/>
      <c r="U13" s="61"/>
      <c r="V13" s="66"/>
      <c r="W13" s="19"/>
      <c r="X13" s="19"/>
      <c r="Y13" s="19"/>
    </row>
    <row r="14" s="2" customFormat="1" ht="39" customHeight="1" spans="1:25">
      <c r="A14" s="19"/>
      <c r="B14" s="20"/>
      <c r="C14" s="20"/>
      <c r="D14" s="20"/>
      <c r="E14" s="20"/>
      <c r="F14" s="20"/>
      <c r="G14" s="21"/>
      <c r="H14" s="22"/>
      <c r="I14" s="41"/>
      <c r="J14" s="38"/>
      <c r="K14" s="42">
        <f t="shared" si="1"/>
        <v>22</v>
      </c>
      <c r="L14" s="42">
        <f t="shared" si="2"/>
        <v>23</v>
      </c>
      <c r="M14" s="42">
        <f>IF(OR($D$11="",$D$9=""),"",L14+1)</f>
        <v>24</v>
      </c>
      <c r="N14" s="42">
        <f>IF(OR($D$11="",$D$9=""),"",M14+1)</f>
        <v>25</v>
      </c>
      <c r="O14" s="42">
        <f>IF(OR($D$11="",$D$9=""),"",N14+1)</f>
        <v>26</v>
      </c>
      <c r="P14" s="43">
        <f>IF(OR($D$11="",$D$9=""),"",O14+1)</f>
        <v>27</v>
      </c>
      <c r="Q14" s="43">
        <f>IF(OR($D$11="",$D$9=""),"",P14+1)</f>
        <v>28</v>
      </c>
      <c r="R14" s="64">
        <f>IF(OR($D$11="",$D$9="",Q14=""),"",WEEKNUM(DATE($D$11,$D$9,Q14)))</f>
        <v>49</v>
      </c>
      <c r="S14" s="65"/>
      <c r="T14" s="63"/>
      <c r="U14" s="61"/>
      <c r="V14" s="66"/>
      <c r="W14" s="19"/>
      <c r="X14" s="19"/>
      <c r="Y14" s="19"/>
    </row>
    <row r="15" s="2" customFormat="1" ht="39" customHeight="1" spans="1:25">
      <c r="A15" s="19"/>
      <c r="B15" s="20"/>
      <c r="C15" s="27" t="s">
        <v>11</v>
      </c>
      <c r="D15" s="28">
        <f>COUNTIF($K$9:$Q$19,"班")</f>
        <v>0</v>
      </c>
      <c r="E15" s="20"/>
      <c r="F15" s="20"/>
      <c r="G15" s="21"/>
      <c r="H15" s="22"/>
      <c r="I15" s="41"/>
      <c r="J15" s="38"/>
      <c r="K15" s="44"/>
      <c r="L15" s="44"/>
      <c r="M15" s="44"/>
      <c r="N15" s="44"/>
      <c r="O15" s="44"/>
      <c r="P15" s="44"/>
      <c r="Q15" s="44"/>
      <c r="R15" s="67"/>
      <c r="S15" s="68"/>
      <c r="T15" s="63"/>
      <c r="U15" s="61"/>
      <c r="V15" s="66"/>
      <c r="W15" s="19"/>
      <c r="X15" s="19"/>
      <c r="Y15" s="19"/>
    </row>
    <row r="16" s="2" customFormat="1" ht="39" customHeight="1" spans="1:25">
      <c r="A16" s="19"/>
      <c r="B16" s="20"/>
      <c r="C16" s="27" t="s">
        <v>12</v>
      </c>
      <c r="D16" s="28">
        <f>COUNTIF($K$9:$Q$19,"加")</f>
        <v>0</v>
      </c>
      <c r="E16" s="20"/>
      <c r="F16" s="20"/>
      <c r="G16" s="21"/>
      <c r="H16" s="22"/>
      <c r="I16" s="41"/>
      <c r="J16" s="38"/>
      <c r="K16" s="42">
        <f>IF(OR($D$11="",$D$9=""),"",IF(Q14="","",IF($D$9=12,IF(Q14+1&gt;31,"",Q14+1),IF(DATE($D$11,$D$9,Q14+1)=DATE($D$11,$D$9+1,1),"",Q14+1))))</f>
        <v>29</v>
      </c>
      <c r="L16" s="42">
        <f>IF(OR($D$11="",$D$9=""),"",IF(K16="","",IF($D$9=12,IF(K16+1&gt;31,"",K16+1),IF(DATE($D$11,$D$9,K16+1)=DATE($D$11,$D$9+1,1),"",K16+1))))</f>
        <v>30</v>
      </c>
      <c r="M16" s="42" t="str">
        <f>IF(OR($D$11="",$D$9=""),"",IF(L16="","",IF($D$9=12,IF(L16+1&gt;31,"",L16+1),IF(DATE($D$11,$D$9,L16+1)=DATE($D$11,$D$9+1,1),"",L16+1))))</f>
        <v/>
      </c>
      <c r="N16" s="42" t="str">
        <f>IF(OR($D$11="",$D$9=""),"",IF(M16="","",IF($D$9=12,IF(M16+1&gt;31,"",M16+1),IF(DATE($D$11,$D$9,M16+1)=DATE($D$11,$D$9+1,1),"",M16+1))))</f>
        <v/>
      </c>
      <c r="O16" s="42" t="str">
        <f>IF(OR($D$11="",$D$9=""),"",IF(N16="","",IF($D$9=12,IF(N16+1&gt;31,"",N16+1),IF(DATE($D$11,$D$9,N16+1)=DATE($D$11,$D$9+1,1),"",N16+1))))</f>
        <v/>
      </c>
      <c r="P16" s="43" t="str">
        <f>IF(OR($D$11="",$D$9=""),"",IF(O16="","",IF($D$9=12,IF(O16+1&gt;31,"",O16+1),IF(DATE($D$11,$D$9,O16+1)=DATE($D$11,$D$9+1,1),"",O16+1))))</f>
        <v/>
      </c>
      <c r="Q16" s="43" t="str">
        <f>IF(OR($D$11="",$D$9=""),"",IF(P16="","",IF($D$9=12,IF(P16+1&gt;31,"",P16+1),IF(DATE($D$11,$D$9,P16+1)=DATE($D$11,$D$9+1,1),"",P16+1))))</f>
        <v/>
      </c>
      <c r="R16" s="64">
        <f>IF(OR($D$11="",$D$9="",K16=""),"",WEEKNUM(DATE($D$11,$D$9,K16)))</f>
        <v>49</v>
      </c>
      <c r="S16" s="65"/>
      <c r="T16" s="63"/>
      <c r="U16" s="61"/>
      <c r="V16" s="66"/>
      <c r="W16" s="19"/>
      <c r="X16" s="19"/>
      <c r="Y16" s="19"/>
    </row>
    <row r="17" s="2" customFormat="1" ht="39" customHeight="1" spans="1:25">
      <c r="A17" s="19"/>
      <c r="B17" s="20"/>
      <c r="C17" s="27" t="s">
        <v>13</v>
      </c>
      <c r="D17" s="28">
        <f>COUNTIF($K$9:$Q$19,"差")</f>
        <v>0</v>
      </c>
      <c r="E17" s="20"/>
      <c r="F17" s="20"/>
      <c r="G17" s="21"/>
      <c r="H17" s="22"/>
      <c r="I17" s="41"/>
      <c r="J17" s="38"/>
      <c r="K17" s="44"/>
      <c r="L17" s="44"/>
      <c r="M17" s="44"/>
      <c r="N17" s="44"/>
      <c r="O17" s="44"/>
      <c r="P17" s="44"/>
      <c r="Q17" s="44"/>
      <c r="R17" s="69"/>
      <c r="S17" s="68"/>
      <c r="T17" s="63"/>
      <c r="U17" s="61"/>
      <c r="V17" s="66"/>
      <c r="W17" s="19"/>
      <c r="X17" s="19"/>
      <c r="Y17" s="19"/>
    </row>
    <row r="18" s="2" customFormat="1" ht="39" customHeight="1" spans="1:25">
      <c r="A18" s="19"/>
      <c r="B18" s="20"/>
      <c r="C18" s="27" t="s">
        <v>14</v>
      </c>
      <c r="D18" s="28">
        <f>COUNTIF($K$9:$Q$19,"路")</f>
        <v>0</v>
      </c>
      <c r="E18" s="20"/>
      <c r="F18" s="20"/>
      <c r="G18" s="21"/>
      <c r="H18" s="22"/>
      <c r="I18" s="41"/>
      <c r="J18" s="38"/>
      <c r="K18" s="45" t="str">
        <f>IF(OR($D$11="",$D$9=""),"",IF(Q16="","",IF($D$9=12,IF(Q16+1&gt;31,"",Q16+1),IF(DATE($D$11,$D$9,Q16+1)=DATE($D$11,$D$9+1,1),"",Q16+1))))</f>
        <v/>
      </c>
      <c r="L18" s="45" t="str">
        <f>IF(OR($D$11="",$D$9=""),"",IF(K18="","",IF($D$9=12,IF(K18+1&gt;31,"",K18+1),IF(DATE($D$11,$D$9,K18+1)=DATE($D$11,$D$9+1,1),"",K18+1))))</f>
        <v/>
      </c>
      <c r="M18" s="46"/>
      <c r="N18" s="47"/>
      <c r="O18" s="47"/>
      <c r="P18" s="47"/>
      <c r="Q18" s="47"/>
      <c r="R18" s="70" t="str">
        <f>IF(OR($D$11="",$D$9="",K18=""),"",WEEKNUM(DATE($D$11,$D$9,K18)))</f>
        <v/>
      </c>
      <c r="S18" s="65"/>
      <c r="T18" s="63"/>
      <c r="U18" s="61"/>
      <c r="V18" s="66"/>
      <c r="W18" s="19"/>
      <c r="X18" s="19"/>
      <c r="Y18" s="19"/>
    </row>
    <row r="19" s="2" customFormat="1" ht="39" customHeight="1" spans="1:25">
      <c r="A19" s="19"/>
      <c r="B19" s="20"/>
      <c r="C19" s="27" t="s">
        <v>15</v>
      </c>
      <c r="D19" s="28">
        <f>COUNTIF($K$9:$Q$19,"休")</f>
        <v>0</v>
      </c>
      <c r="E19" s="20"/>
      <c r="F19" s="20"/>
      <c r="G19" s="21"/>
      <c r="H19" s="22"/>
      <c r="I19" s="41"/>
      <c r="J19" s="38"/>
      <c r="K19" s="44"/>
      <c r="L19" s="44"/>
      <c r="M19" s="48"/>
      <c r="N19" s="49"/>
      <c r="O19" s="49"/>
      <c r="P19" s="49"/>
      <c r="Q19" s="49"/>
      <c r="R19" s="71"/>
      <c r="S19" s="72"/>
      <c r="T19" s="63"/>
      <c r="U19" s="61"/>
      <c r="V19" s="66"/>
      <c r="W19" s="19"/>
      <c r="X19" s="19"/>
      <c r="Y19" s="19"/>
    </row>
    <row r="20" ht="39" customHeight="1" spans="1:25">
      <c r="A20" s="5"/>
      <c r="B20" s="12"/>
      <c r="C20" s="12"/>
      <c r="D20" s="12"/>
      <c r="E20" s="12"/>
      <c r="F20" s="12"/>
      <c r="G20" s="13"/>
      <c r="H20" s="14"/>
      <c r="I20" s="34"/>
      <c r="J20" s="50"/>
      <c r="K20" s="51"/>
      <c r="L20" s="51"/>
      <c r="M20" s="51"/>
      <c r="N20" s="51"/>
      <c r="O20" s="51"/>
      <c r="P20" s="51"/>
      <c r="Q20" s="51"/>
      <c r="R20" s="73"/>
      <c r="S20" s="74"/>
      <c r="T20" s="63"/>
      <c r="U20" s="61"/>
      <c r="V20" s="62"/>
      <c r="W20" s="5"/>
      <c r="X20" s="5"/>
      <c r="Y20" s="5"/>
    </row>
    <row r="21" ht="39" customHeight="1" spans="1:25">
      <c r="A21" s="5"/>
      <c r="B21" s="12"/>
      <c r="C21" s="12"/>
      <c r="D21" s="12"/>
      <c r="E21" s="12"/>
      <c r="F21" s="12"/>
      <c r="G21" s="13"/>
      <c r="H21" s="14"/>
      <c r="I21" s="34"/>
      <c r="J21" s="50"/>
      <c r="K21" s="51"/>
      <c r="L21" s="51"/>
      <c r="M21" s="51"/>
      <c r="N21" s="51"/>
      <c r="O21" s="51"/>
      <c r="P21" s="51"/>
      <c r="Q21" s="51"/>
      <c r="R21" s="75"/>
      <c r="S21" s="74"/>
      <c r="T21" s="60"/>
      <c r="U21" s="76"/>
      <c r="V21" s="77"/>
      <c r="W21" s="5"/>
      <c r="X21" s="5"/>
      <c r="Y21" s="5"/>
    </row>
    <row r="22" ht="39" customHeight="1" spans="1:25">
      <c r="A22" s="5"/>
      <c r="B22" s="12"/>
      <c r="C22" s="12"/>
      <c r="D22" s="12"/>
      <c r="E22" s="12"/>
      <c r="F22" s="29" t="str">
        <f>MID("猴鸡狗猪鼠牛虎免龙蛇马羊",MOD(YEAR(DATE(D11,5,5)),12)+1,1)&amp;"年"</f>
        <v>龙年</v>
      </c>
      <c r="G22" s="30"/>
      <c r="H22" s="14"/>
      <c r="I22" s="34"/>
      <c r="J22" s="35"/>
      <c r="K22" s="32"/>
      <c r="L22" s="32"/>
      <c r="M22" s="32"/>
      <c r="N22" s="32"/>
      <c r="O22" s="32"/>
      <c r="P22" s="32"/>
      <c r="Q22" s="32"/>
      <c r="R22" s="32"/>
      <c r="S22" s="35"/>
      <c r="T22" s="78"/>
      <c r="U22" s="54"/>
      <c r="V22" s="54"/>
      <c r="W22" s="5"/>
      <c r="X22" s="5"/>
      <c r="Y22" s="5"/>
    </row>
    <row r="23" ht="16" customHeight="1" spans="1: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"/>
      <c r="V23" s="5"/>
      <c r="W23" s="5"/>
      <c r="X23" s="5"/>
      <c r="Y23" s="5"/>
    </row>
    <row r="24" ht="16.5" spans="1: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5"/>
      <c r="V24" s="5"/>
      <c r="W24" s="5"/>
      <c r="X24" s="5"/>
      <c r="Y24" s="5"/>
    </row>
    <row r="25" ht="16.5" spans="1: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5"/>
      <c r="V25" s="5"/>
      <c r="W25" s="5"/>
      <c r="X25" s="5"/>
      <c r="Y25" s="5"/>
    </row>
    <row r="26" ht="16.5" spans="1: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5"/>
      <c r="V26" s="5"/>
      <c r="W26" s="5"/>
      <c r="X26" s="5"/>
      <c r="Y26" s="5"/>
    </row>
    <row r="27" ht="16.5" spans="1: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"/>
      <c r="V27" s="5"/>
      <c r="W27" s="5"/>
      <c r="X27" s="5"/>
      <c r="Y27" s="5"/>
    </row>
    <row r="28" ht="16.5" spans="1:2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5"/>
      <c r="V28" s="5"/>
      <c r="W28" s="5"/>
      <c r="X28" s="5"/>
      <c r="Y28" s="5"/>
    </row>
    <row r="29" ht="16.5" spans="1:2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5"/>
      <c r="V29" s="5"/>
      <c r="W29" s="5"/>
      <c r="X29" s="5"/>
      <c r="Y29" s="5"/>
    </row>
    <row r="30" ht="16.5" spans="1:2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"/>
      <c r="V30" s="5"/>
      <c r="W30" s="5"/>
      <c r="X30" s="5"/>
      <c r="Y30" s="5"/>
    </row>
    <row r="31" ht="16.5" spans="1:25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5"/>
      <c r="V31" s="5"/>
      <c r="W31" s="5"/>
      <c r="X31" s="5"/>
      <c r="Y31" s="5"/>
    </row>
    <row r="32" spans="1: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</sheetData>
  <sheetProtection selectLockedCells="1"/>
  <mergeCells count="6">
    <mergeCell ref="D2:G2"/>
    <mergeCell ref="J2:T2"/>
    <mergeCell ref="D11:E11"/>
    <mergeCell ref="F22:G22"/>
    <mergeCell ref="T7:T20"/>
    <mergeCell ref="D9:E10"/>
  </mergeCells>
  <conditionalFormatting sqref="K8:P9">
    <cfRule type="expression" dxfId="0" priority="6">
      <formula>K$8=""</formula>
    </cfRule>
  </conditionalFormatting>
  <conditionalFormatting sqref="K16:Q17">
    <cfRule type="expression" dxfId="0" priority="5">
      <formula>K$16=""</formula>
    </cfRule>
  </conditionalFormatting>
  <conditionalFormatting sqref="K18:Q19">
    <cfRule type="expression" dxfId="0" priority="4">
      <formula>K$18=""</formula>
    </cfRule>
  </conditionalFormatting>
  <dataValidations count="3">
    <dataValidation type="list" allowBlank="1" showInputMessage="1" showErrorMessage="1" sqref="D9 D10 E9:E10">
      <formula1>"1,2,3,4,5,6,7,8,9,10,11,12"</formula1>
    </dataValidation>
    <dataValidation type="list" allowBlank="1" showInputMessage="1" showErrorMessage="1" sqref="K9:Q9 K11:Q11 K13:Q13 K15:Q15 K17:Q17 K19:L19">
      <formula1>"班,加,差,路,休"</formula1>
    </dataValidation>
    <dataValidation type="whole" operator="between" allowBlank="1" showInputMessage="1" showErrorMessage="1" error="输入正确【4位数字】年份" sqref="D11:E11">
      <formula1>2000</formula1>
      <formula2>9999</formula2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2017-02-19T10:13:00Z</dcterms:created>
  <dcterms:modified xsi:type="dcterms:W3CDTF">2017-07-25T08:41:35Z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